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i\Documents\"/>
    </mc:Choice>
  </mc:AlternateContent>
  <xr:revisionPtr revIDLastSave="0" documentId="13_ncr:1_{65F76190-1255-4D7D-95C4-AB2034CE6C88}" xr6:coauthVersionLast="38" xr6:coauthVersionMax="38" xr10:uidLastSave="{00000000-0000-0000-0000-000000000000}"/>
  <bookViews>
    <workbookView xWindow="1275" yWindow="105" windowWidth="5955" windowHeight="6525" xr2:uid="{00000000-000D-0000-FFFF-FFFF00000000}"/>
  </bookViews>
  <sheets>
    <sheet name="Ø &amp; E" sheetId="40" r:id="rId1"/>
  </sheets>
  <definedNames>
    <definedName name="_xlnm.Print_Area" localSheetId="0">'Ø &amp; E'!$A$1:$F$34</definedName>
    <definedName name="_xlnm.Print_Titles" localSheetId="0">'Ø &amp; E'!$1:$3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40" l="1"/>
  <c r="E33" i="40"/>
  <c r="E30" i="40"/>
  <c r="E29" i="40"/>
  <c r="E28" i="40"/>
  <c r="E27" i="40"/>
  <c r="E26" i="40"/>
  <c r="F25" i="40"/>
  <c r="E25" i="40"/>
  <c r="E32" i="40" s="1"/>
  <c r="F23" i="40"/>
  <c r="E23" i="40"/>
  <c r="F19" i="40"/>
  <c r="E19" i="40"/>
  <c r="F17" i="40"/>
  <c r="E17" i="40"/>
  <c r="F16" i="40"/>
  <c r="D16" i="40"/>
  <c r="B16" i="40"/>
  <c r="F14" i="40"/>
  <c r="E14" i="40"/>
  <c r="F12" i="40"/>
  <c r="E12" i="40"/>
  <c r="F11" i="40"/>
  <c r="E11" i="40"/>
  <c r="D11" i="40"/>
  <c r="C11" i="40"/>
  <c r="B11" i="40"/>
  <c r="F9" i="40"/>
  <c r="E9" i="40"/>
  <c r="F7" i="40"/>
  <c r="E7" i="40"/>
  <c r="F5" i="40"/>
  <c r="F32" i="40" s="1"/>
  <c r="E5" i="40"/>
  <c r="D4" i="40"/>
  <c r="F4" i="40" s="1"/>
  <c r="F34" i="40" s="1"/>
  <c r="C4" i="40"/>
  <c r="C34" i="40" s="1"/>
  <c r="B4" i="40"/>
  <c r="B34" i="40" s="1"/>
  <c r="E4" i="40" l="1"/>
  <c r="D34" i="40"/>
  <c r="E16" i="40"/>
  <c r="E34" i="40" l="1"/>
</calcChain>
</file>

<file path=xl/sharedStrings.xml><?xml version="1.0" encoding="utf-8"?>
<sst xmlns="http://schemas.openxmlformats.org/spreadsheetml/2006/main" count="36" uniqueCount="36">
  <si>
    <t>I alt</t>
  </si>
  <si>
    <t>Udvalget for Økonomi og Erhverv</t>
  </si>
  <si>
    <t>Forventet regnskabs-resultat 2018</t>
  </si>
  <si>
    <t>Samlede merindtægter/mindre udgifter</t>
  </si>
  <si>
    <t>Samlede merudgifter/mindre indtægter</t>
  </si>
  <si>
    <t>Byudvikling, bolig- og miljøforanstaltninger</t>
  </si>
  <si>
    <t>Redningsberedskab</t>
  </si>
  <si>
    <t>Øvrige</t>
  </si>
  <si>
    <t>Kollektiv trafik og handikapkørsel</t>
  </si>
  <si>
    <t>Poltisk organisation</t>
  </si>
  <si>
    <t>Administrativ organisation</t>
  </si>
  <si>
    <t>Erhvervsudvikling, turisme og landdistrikter</t>
  </si>
  <si>
    <t>Fællesudgifter og administration mv.</t>
  </si>
  <si>
    <t>Puljer (løn og barsel, tjenestemænd, forsikring mv.)</t>
  </si>
  <si>
    <t>Frivilligt socialt arbejde</t>
  </si>
  <si>
    <t>Korrigeret budget
ekskl. budget-overførsler</t>
  </si>
  <si>
    <t>Budget- overførsler fra 2017 til 2018</t>
  </si>
  <si>
    <t>(Ekskl. Overførsler)</t>
  </si>
  <si>
    <t>(Inkl. overførsler)</t>
  </si>
  <si>
    <t>Forventet afvigelse
(- = mindreforbrug)</t>
  </si>
  <si>
    <t>Total:</t>
  </si>
  <si>
    <t>Overførsel til 2019    i alt</t>
  </si>
  <si>
    <t>Tilføres kommunekassen  i alt</t>
  </si>
  <si>
    <t>Sociale opgaver og beskæftigelse</t>
  </si>
  <si>
    <t>Tilbud til ældre</t>
  </si>
  <si>
    <t>Budgetopfølgning pr. 30. september 2018 - DRIFT (beløb i mio. kr.)</t>
  </si>
  <si>
    <t xml:space="preserve">Fælles redningsbereskab med Esbjerg og Fanø kommuner. Beløbet betales primo 2018. </t>
  </si>
  <si>
    <t>Merforbruget i 2018 skyldes bl.a afregning af eftervederlag til fratrådte udvalgsformænd samt opstart af nyvalgte byrådsmedlemmer. Der forventes overført 0,7 mio kr. til Folketingsvalg i 2019</t>
  </si>
  <si>
    <t xml:space="preserve">Der forventes, at der forbruges 9,1 mio. kr. af overførslen på 11,8 mio. kr. fra 2017 til 2018 til diverse puljer. På IT-området, hvor der bl.a. har været afholdt udgifter på ca 1,9 mio kr. ifm udbud af økonomi og lønsystemer m.m.. Merudgiften ifm udbudet udlignes de kommende 4-5 år.  Ligeledes undersøges betalinger IT-betalinger til KMD ifm med Udbetaling Danmark for ialt 2,0 mio. kr. </t>
  </si>
  <si>
    <t>Salg af Frisvadvej 1 C</t>
  </si>
  <si>
    <t>Mindreforbrug på 3,9 mio. kr., som kan henføres til en række konti, som havde et mindreforbrug i 2017 og som også forventes at have et mindreforbrug i 2018. Beløbet tilføres kassebeholdningen.</t>
  </si>
  <si>
    <t>Barselspulje- oprindelig budg. 2018 på 14,8 mio.kr. er under pres, negativ budgetoverførsel fra 2017 på 4,9 mio.kr. Forventet merforbrrug på 12,5 mio kr.</t>
  </si>
  <si>
    <t>Langtidssygdomspulje- oprindelig budg. 2018 på 11,8 mio.kr, positiv budgetoverførsel fra 2017 på 4,9 mio.kr. Mindreforbruget skønnes til 6 mio kr.</t>
  </si>
  <si>
    <t>Tjenestemandspensioner skønnes at blive 1,0 mio kr mindre og tilføres kassen</t>
  </si>
  <si>
    <t xml:space="preserve">Forsikringer,risikostyring m.m., forventes en ovf til 2019 på 3,7 mio.kr., samt at  kassen tilføres 1,5 mio kr. </t>
  </si>
  <si>
    <t>Generelle reserver, oprindelig budget 10,0 mio.kr - forbrugt 5,8 mio. kr. ifm. med udbud af rengøring. Restbudget på 4,2 mio. kr. forventes tilført kommunekassen ultimo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</si>
</sst>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"/>
    <numFmt numFmtId="166" formatCode="0.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D9E2F3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59999389629810485"/>
      </bottom>
      <diagonal/>
    </border>
    <border>
      <left style="thin">
        <color indexed="64"/>
      </left>
      <right/>
      <top/>
      <bottom style="thin">
        <color theme="4" tint="0.59999389629810485"/>
      </bottom>
      <diagonal/>
    </border>
    <border>
      <left style="thick">
        <color indexed="64"/>
      </left>
      <right style="thick">
        <color indexed="64"/>
      </right>
      <top/>
      <bottom style="thin">
        <color theme="4" tint="0.59999389629810485"/>
      </bottom>
      <diagonal/>
    </border>
    <border>
      <left/>
      <right style="thin">
        <color indexed="64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indexed="64"/>
      </right>
      <top style="thin">
        <color theme="4" tint="0.59999389629810485"/>
      </top>
      <bottom style="thin">
        <color theme="4" tint="0.59999389629810485"/>
      </bottom>
      <diagonal/>
    </border>
  </borders>
  <cellStyleXfs count="14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20" borderId="11" applyNumberFormat="0" applyFont="0" applyAlignment="0" applyProtection="0"/>
    <xf numFmtId="0" fontId="11" fillId="21" borderId="12" applyNumberFormat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29" borderId="12" applyNumberFormat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30" borderId="13" applyNumberFormat="0" applyAlignment="0" applyProtection="0"/>
    <xf numFmtId="0" fontId="16" fillId="31" borderId="0" applyNumberFormat="0" applyBorder="0" applyAlignment="0" applyProtection="0"/>
    <xf numFmtId="0" fontId="3" fillId="0" borderId="0"/>
    <xf numFmtId="0" fontId="8" fillId="0" borderId="0"/>
    <xf numFmtId="0" fontId="7" fillId="0" borderId="0"/>
    <xf numFmtId="0" fontId="17" fillId="21" borderId="14" applyNumberForma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32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11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1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11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3" fillId="0" borderId="0" xfId="47"/>
    <xf numFmtId="0" fontId="6" fillId="33" borderId="4" xfId="47" applyFont="1" applyFill="1" applyBorder="1" applyAlignment="1">
      <alignment wrapText="1"/>
    </xf>
    <xf numFmtId="0" fontId="3" fillId="0" borderId="0" xfId="47" applyFont="1"/>
    <xf numFmtId="0" fontId="5" fillId="0" borderId="0" xfId="47" applyFont="1"/>
    <xf numFmtId="165" fontId="6" fillId="0" borderId="5" xfId="47" applyNumberFormat="1" applyFont="1" applyBorder="1" applyAlignment="1">
      <alignment horizontal="center" vertical="center"/>
    </xf>
    <xf numFmtId="165" fontId="6" fillId="0" borderId="7" xfId="47" applyNumberFormat="1" applyFont="1" applyBorder="1" applyAlignment="1">
      <alignment horizontal="center" vertical="center"/>
    </xf>
    <xf numFmtId="0" fontId="3" fillId="0" borderId="0" xfId="47" applyAlignment="1">
      <alignment horizontal="center"/>
    </xf>
    <xf numFmtId="165" fontId="3" fillId="0" borderId="0" xfId="47" applyNumberFormat="1"/>
    <xf numFmtId="165" fontId="3" fillId="0" borderId="0" xfId="47" applyNumberFormat="1" applyAlignment="1">
      <alignment horizontal="center"/>
    </xf>
    <xf numFmtId="165" fontId="6" fillId="0" borderId="9" xfId="47" applyNumberFormat="1" applyFont="1" applyBorder="1" applyAlignment="1">
      <alignment horizontal="center" vertical="center"/>
    </xf>
    <xf numFmtId="0" fontId="28" fillId="35" borderId="5" xfId="47" applyFont="1" applyFill="1" applyBorder="1" applyAlignment="1">
      <alignment wrapText="1"/>
    </xf>
    <xf numFmtId="165" fontId="28" fillId="35" borderId="5" xfId="47" applyNumberFormat="1" applyFont="1" applyFill="1" applyBorder="1" applyAlignment="1">
      <alignment wrapText="1"/>
    </xf>
    <xf numFmtId="165" fontId="28" fillId="35" borderId="6" xfId="47" applyNumberFormat="1" applyFont="1" applyFill="1" applyBorder="1" applyAlignment="1">
      <alignment wrapText="1"/>
    </xf>
    <xf numFmtId="0" fontId="28" fillId="35" borderId="2" xfId="47" applyFont="1" applyFill="1" applyBorder="1" applyAlignment="1">
      <alignment wrapText="1"/>
    </xf>
    <xf numFmtId="165" fontId="28" fillId="35" borderId="4" xfId="47" applyNumberFormat="1" applyFont="1" applyFill="1" applyBorder="1" applyAlignment="1">
      <alignment wrapText="1"/>
    </xf>
    <xf numFmtId="0" fontId="6" fillId="33" borderId="2" xfId="47" applyFont="1" applyFill="1" applyBorder="1" applyAlignment="1">
      <alignment wrapText="1"/>
    </xf>
    <xf numFmtId="165" fontId="6" fillId="33" borderId="8" xfId="47" applyNumberFormat="1" applyFont="1" applyFill="1" applyBorder="1" applyAlignment="1">
      <alignment wrapText="1"/>
    </xf>
    <xf numFmtId="165" fontId="28" fillId="35" borderId="8" xfId="47" applyNumberFormat="1" applyFont="1" applyFill="1" applyBorder="1" applyAlignment="1">
      <alignment wrapText="1"/>
    </xf>
    <xf numFmtId="165" fontId="28" fillId="35" borderId="2" xfId="47" applyNumberFormat="1" applyFont="1" applyFill="1" applyBorder="1" applyAlignment="1">
      <alignment wrapText="1"/>
    </xf>
    <xf numFmtId="165" fontId="6" fillId="0" borderId="3" xfId="47" applyNumberFormat="1" applyFont="1" applyBorder="1" applyAlignment="1">
      <alignment horizontal="center" vertical="center"/>
    </xf>
    <xf numFmtId="165" fontId="25" fillId="0" borderId="4" xfId="47" applyNumberFormat="1" applyFont="1" applyBorder="1" applyAlignment="1">
      <alignment vertical="center"/>
    </xf>
    <xf numFmtId="165" fontId="25" fillId="0" borderId="1" xfId="47" applyNumberFormat="1" applyFont="1" applyBorder="1" applyAlignment="1">
      <alignment vertical="center"/>
    </xf>
    <xf numFmtId="165" fontId="4" fillId="0" borderId="3" xfId="47" applyNumberFormat="1" applyFont="1" applyBorder="1" applyAlignment="1">
      <alignment vertical="center"/>
    </xf>
    <xf numFmtId="165" fontId="4" fillId="0" borderId="9" xfId="47" applyNumberFormat="1" applyFont="1" applyBorder="1" applyAlignment="1">
      <alignment vertical="center"/>
    </xf>
    <xf numFmtId="165" fontId="25" fillId="33" borderId="24" xfId="47" applyNumberFormat="1" applyFont="1" applyFill="1" applyBorder="1" applyAlignment="1">
      <alignment horizontal="right" wrapText="1"/>
    </xf>
    <xf numFmtId="165" fontId="28" fillId="35" borderId="27" xfId="47" applyNumberFormat="1" applyFont="1" applyFill="1" applyBorder="1" applyAlignment="1">
      <alignment horizontal="right" wrapText="1"/>
    </xf>
    <xf numFmtId="166" fontId="25" fillId="0" borderId="26" xfId="47" applyNumberFormat="1" applyFont="1" applyBorder="1" applyAlignment="1">
      <alignment horizontal="right" vertical="center"/>
    </xf>
    <xf numFmtId="166" fontId="25" fillId="0" borderId="25" xfId="47" applyNumberFormat="1" applyFont="1" applyBorder="1" applyAlignment="1">
      <alignment horizontal="right" vertical="center"/>
    </xf>
    <xf numFmtId="165" fontId="28" fillId="35" borderId="7" xfId="47" applyNumberFormat="1" applyFont="1" applyFill="1" applyBorder="1" applyAlignment="1">
      <alignment wrapText="1"/>
    </xf>
    <xf numFmtId="166" fontId="6" fillId="33" borderId="4" xfId="47" applyNumberFormat="1" applyFont="1" applyFill="1" applyBorder="1" applyAlignment="1">
      <alignment wrapText="1"/>
    </xf>
    <xf numFmtId="165" fontId="6" fillId="33" borderId="4" xfId="47" applyNumberFormat="1" applyFont="1" applyFill="1" applyBorder="1" applyAlignment="1">
      <alignment wrapText="1"/>
    </xf>
    <xf numFmtId="0" fontId="3" fillId="0" borderId="23" xfId="47" applyBorder="1" applyAlignment="1">
      <alignment horizontal="center"/>
    </xf>
    <xf numFmtId="165" fontId="3" fillId="0" borderId="23" xfId="47" applyNumberFormat="1" applyBorder="1"/>
    <xf numFmtId="165" fontId="3" fillId="0" borderId="23" xfId="47" applyNumberFormat="1" applyBorder="1" applyAlignment="1">
      <alignment horizontal="center"/>
    </xf>
    <xf numFmtId="165" fontId="4" fillId="0" borderId="1" xfId="47" applyNumberFormat="1" applyFont="1" applyBorder="1" applyAlignment="1">
      <alignment horizontal="right" vertical="center"/>
    </xf>
    <xf numFmtId="165" fontId="3" fillId="0" borderId="0" xfId="47" applyNumberFormat="1" applyBorder="1"/>
    <xf numFmtId="165" fontId="4" fillId="0" borderId="28" xfId="47" applyNumberFormat="1" applyFont="1" applyBorder="1" applyAlignment="1">
      <alignment horizontal="right" vertical="center"/>
    </xf>
    <xf numFmtId="166" fontId="3" fillId="0" borderId="0" xfId="47" applyNumberFormat="1"/>
    <xf numFmtId="0" fontId="28" fillId="35" borderId="2" xfId="59" applyFont="1" applyFill="1" applyBorder="1" applyAlignment="1">
      <alignment wrapText="1"/>
    </xf>
    <xf numFmtId="165" fontId="28" fillId="35" borderId="8" xfId="59" applyNumberFormat="1" applyFont="1" applyFill="1" applyBorder="1" applyAlignment="1">
      <alignment wrapText="1"/>
    </xf>
    <xf numFmtId="165" fontId="28" fillId="35" borderId="4" xfId="59" applyNumberFormat="1" applyFont="1" applyFill="1" applyBorder="1" applyAlignment="1">
      <alignment wrapText="1"/>
    </xf>
    <xf numFmtId="0" fontId="6" fillId="33" borderId="2" xfId="59" applyFont="1" applyFill="1" applyBorder="1" applyAlignment="1">
      <alignment wrapText="1"/>
    </xf>
    <xf numFmtId="165" fontId="6" fillId="33" borderId="8" xfId="59" applyNumberFormat="1" applyFont="1" applyFill="1" applyBorder="1" applyAlignment="1">
      <alignment wrapText="1"/>
    </xf>
    <xf numFmtId="165" fontId="25" fillId="33" borderId="24" xfId="59" applyNumberFormat="1" applyFont="1" applyFill="1" applyBorder="1" applyAlignment="1">
      <alignment horizontal="right" wrapText="1"/>
    </xf>
    <xf numFmtId="0" fontId="6" fillId="33" borderId="4" xfId="59" applyFont="1" applyFill="1" applyBorder="1" applyAlignment="1">
      <alignment wrapText="1"/>
    </xf>
    <xf numFmtId="0" fontId="3" fillId="0" borderId="0" xfId="59" applyFont="1" applyFill="1"/>
    <xf numFmtId="0" fontId="6" fillId="0" borderId="3" xfId="47" applyFont="1" applyBorder="1" applyAlignment="1">
      <alignment horizontal="left" vertical="center" wrapText="1"/>
    </xf>
    <xf numFmtId="0" fontId="25" fillId="0" borderId="3" xfId="47" applyFont="1" applyBorder="1" applyAlignment="1">
      <alignment horizontal="left" vertical="center"/>
    </xf>
    <xf numFmtId="0" fontId="29" fillId="0" borderId="0" xfId="47" applyFont="1" applyAlignment="1">
      <alignment horizontal="left"/>
    </xf>
    <xf numFmtId="165" fontId="27" fillId="34" borderId="1" xfId="47" quotePrefix="1" applyNumberFormat="1" applyFont="1" applyFill="1" applyBorder="1" applyAlignment="1">
      <alignment horizontal="center" vertical="center" wrapText="1"/>
    </xf>
    <xf numFmtId="165" fontId="27" fillId="34" borderId="29" xfId="47" quotePrefix="1" applyNumberFormat="1" applyFont="1" applyFill="1" applyBorder="1" applyAlignment="1">
      <alignment horizontal="center" vertical="center" wrapText="1"/>
    </xf>
    <xf numFmtId="165" fontId="6" fillId="33" borderId="2" xfId="47" applyNumberFormat="1" applyFont="1" applyFill="1" applyBorder="1" applyAlignment="1">
      <alignment wrapText="1"/>
    </xf>
    <xf numFmtId="0" fontId="6" fillId="0" borderId="2" xfId="47" applyFont="1" applyBorder="1" applyAlignment="1">
      <alignment horizontal="left" vertical="center" wrapText="1"/>
    </xf>
    <xf numFmtId="165" fontId="6" fillId="0" borderId="8" xfId="47" applyNumberFormat="1" applyFont="1" applyBorder="1" applyAlignment="1">
      <alignment horizontal="right" vertical="center" wrapText="1"/>
    </xf>
    <xf numFmtId="165" fontId="6" fillId="0" borderId="2" xfId="47" applyNumberFormat="1" applyFont="1" applyBorder="1" applyAlignment="1">
      <alignment horizontal="right" vertical="center" wrapText="1"/>
    </xf>
    <xf numFmtId="165" fontId="25" fillId="0" borderId="24" xfId="47" applyNumberFormat="1" applyFont="1" applyBorder="1" applyAlignment="1">
      <alignment horizontal="right" vertical="center" wrapText="1"/>
    </xf>
    <xf numFmtId="4" fontId="6" fillId="0" borderId="4" xfId="47" applyNumberFormat="1" applyFont="1" applyBorder="1" applyAlignment="1">
      <alignment horizontal="right" vertical="center" wrapText="1"/>
    </xf>
    <xf numFmtId="165" fontId="3" fillId="0" borderId="0" xfId="47" applyNumberFormat="1" applyFont="1"/>
    <xf numFmtId="0" fontId="6" fillId="0" borderId="22" xfId="47" applyFont="1" applyBorder="1" applyAlignment="1">
      <alignment horizontal="left" vertical="center" wrapText="1"/>
    </xf>
    <xf numFmtId="165" fontId="6" fillId="0" borderId="20" xfId="47" applyNumberFormat="1" applyFont="1" applyBorder="1" applyAlignment="1">
      <alignment horizontal="right" vertical="center" wrapText="1"/>
    </xf>
    <xf numFmtId="165" fontId="6" fillId="0" borderId="22" xfId="47" applyNumberFormat="1" applyFont="1" applyBorder="1" applyAlignment="1">
      <alignment horizontal="right" vertical="center" wrapText="1"/>
    </xf>
    <xf numFmtId="165" fontId="25" fillId="0" borderId="25" xfId="47" applyNumberFormat="1" applyFont="1" applyBorder="1" applyAlignment="1">
      <alignment horizontal="right" vertical="center" wrapText="1"/>
    </xf>
    <xf numFmtId="4" fontId="6" fillId="0" borderId="21" xfId="47" applyNumberFormat="1" applyFont="1" applyBorder="1" applyAlignment="1">
      <alignment horizontal="right" vertical="center" wrapText="1"/>
    </xf>
    <xf numFmtId="165" fontId="28" fillId="35" borderId="27" xfId="59" applyNumberFormat="1" applyFont="1" applyFill="1" applyBorder="1" applyAlignment="1">
      <alignment horizontal="right" wrapText="1"/>
    </xf>
    <xf numFmtId="0" fontId="6" fillId="0" borderId="2" xfId="59" applyFont="1" applyFill="1" applyBorder="1" applyAlignment="1">
      <alignment wrapText="1"/>
    </xf>
    <xf numFmtId="165" fontId="6" fillId="0" borderId="8" xfId="59" applyNumberFormat="1" applyFont="1" applyFill="1" applyBorder="1" applyAlignment="1">
      <alignment wrapText="1"/>
    </xf>
    <xf numFmtId="165" fontId="25" fillId="0" borderId="24" xfId="59" applyNumberFormat="1" applyFont="1" applyFill="1" applyBorder="1" applyAlignment="1">
      <alignment horizontal="right" wrapText="1"/>
    </xf>
    <xf numFmtId="0" fontId="6" fillId="0" borderId="4" xfId="59" applyFont="1" applyFill="1" applyBorder="1" applyAlignment="1">
      <alignment wrapText="1"/>
    </xf>
    <xf numFmtId="0" fontId="3" fillId="0" borderId="0" xfId="47" applyFont="1" applyFill="1"/>
    <xf numFmtId="0" fontId="6" fillId="0" borderId="2" xfId="59" applyFont="1" applyBorder="1" applyAlignment="1">
      <alignment horizontal="left" vertical="center" wrapText="1"/>
    </xf>
    <xf numFmtId="0" fontId="6" fillId="0" borderId="30" xfId="59" applyFont="1" applyBorder="1" applyAlignment="1">
      <alignment horizontal="left" vertical="center" wrapText="1"/>
    </xf>
    <xf numFmtId="165" fontId="6" fillId="0" borderId="30" xfId="47" applyNumberFormat="1" applyFont="1" applyBorder="1" applyAlignment="1">
      <alignment horizontal="right" vertical="center" wrapText="1"/>
    </xf>
    <xf numFmtId="165" fontId="6" fillId="0" borderId="31" xfId="47" applyNumberFormat="1" applyFont="1" applyBorder="1" applyAlignment="1">
      <alignment horizontal="right" vertical="center" wrapText="1"/>
    </xf>
    <xf numFmtId="165" fontId="25" fillId="0" borderId="32" xfId="47" applyNumberFormat="1" applyFont="1" applyBorder="1" applyAlignment="1">
      <alignment horizontal="right" vertical="center" wrapText="1"/>
    </xf>
    <xf numFmtId="4" fontId="6" fillId="0" borderId="33" xfId="47" applyNumberFormat="1" applyFont="1" applyBorder="1" applyAlignment="1">
      <alignment horizontal="right" vertical="center" wrapText="1"/>
    </xf>
    <xf numFmtId="0" fontId="6" fillId="0" borderId="34" xfId="59" applyFont="1" applyBorder="1" applyAlignment="1">
      <alignment horizontal="left" vertical="center" wrapText="1"/>
    </xf>
    <xf numFmtId="165" fontId="6" fillId="0" borderId="34" xfId="47" applyNumberFormat="1" applyFont="1" applyBorder="1" applyAlignment="1">
      <alignment horizontal="right" vertical="center" wrapText="1"/>
    </xf>
    <xf numFmtId="165" fontId="6" fillId="0" borderId="35" xfId="47" applyNumberFormat="1" applyFont="1" applyBorder="1" applyAlignment="1">
      <alignment horizontal="right" vertical="center" wrapText="1"/>
    </xf>
    <xf numFmtId="4" fontId="6" fillId="0" borderId="36" xfId="47" applyNumberFormat="1" applyFont="1" applyBorder="1" applyAlignment="1">
      <alignment horizontal="right" vertical="center" wrapText="1"/>
    </xf>
    <xf numFmtId="165" fontId="29" fillId="0" borderId="0" xfId="47" applyNumberFormat="1" applyFont="1"/>
    <xf numFmtId="0" fontId="26" fillId="34" borderId="9" xfId="47" applyFont="1" applyFill="1" applyBorder="1" applyAlignment="1">
      <alignment horizontal="center" vertical="center"/>
    </xf>
    <xf numFmtId="0" fontId="26" fillId="34" borderId="10" xfId="47" applyFont="1" applyFill="1" applyBorder="1" applyAlignment="1">
      <alignment horizontal="center" vertical="center"/>
    </xf>
    <xf numFmtId="0" fontId="26" fillId="34" borderId="1" xfId="47" applyFont="1" applyFill="1" applyBorder="1" applyAlignment="1">
      <alignment horizontal="center" vertical="center"/>
    </xf>
    <xf numFmtId="0" fontId="26" fillId="34" borderId="7" xfId="47" applyFont="1" applyFill="1" applyBorder="1" applyAlignment="1">
      <alignment horizontal="left" wrapText="1"/>
    </xf>
    <xf numFmtId="0" fontId="26" fillId="34" borderId="20" xfId="47" applyFont="1" applyFill="1" applyBorder="1" applyAlignment="1">
      <alignment horizontal="left" wrapText="1"/>
    </xf>
    <xf numFmtId="165" fontId="27" fillId="34" borderId="6" xfId="47" quotePrefix="1" applyNumberFormat="1" applyFont="1" applyFill="1" applyBorder="1" applyAlignment="1">
      <alignment horizontal="center" vertical="center" wrapText="1"/>
    </xf>
    <xf numFmtId="165" fontId="27" fillId="34" borderId="21" xfId="47" quotePrefix="1" applyNumberFormat="1" applyFont="1" applyFill="1" applyBorder="1" applyAlignment="1">
      <alignment horizontal="center" vertical="center" wrapText="1"/>
    </xf>
    <xf numFmtId="165" fontId="27" fillId="34" borderId="5" xfId="47" quotePrefix="1" applyNumberFormat="1" applyFont="1" applyFill="1" applyBorder="1" applyAlignment="1">
      <alignment horizontal="center" vertical="center" wrapText="1"/>
    </xf>
    <xf numFmtId="165" fontId="27" fillId="34" borderId="22" xfId="47" quotePrefix="1" applyNumberFormat="1" applyFont="1" applyFill="1" applyBorder="1" applyAlignment="1">
      <alignment horizontal="center" vertical="center" wrapText="1"/>
    </xf>
    <xf numFmtId="165" fontId="27" fillId="34" borderId="7" xfId="47" quotePrefix="1" applyNumberFormat="1" applyFont="1" applyFill="1" applyBorder="1" applyAlignment="1">
      <alignment horizontal="center" vertical="center" wrapText="1"/>
    </xf>
    <xf numFmtId="165" fontId="27" fillId="34" borderId="20" xfId="47" quotePrefix="1" applyNumberFormat="1" applyFont="1" applyFill="1" applyBorder="1" applyAlignment="1">
      <alignment horizontal="center" vertical="center" wrapText="1"/>
    </xf>
    <xf numFmtId="165" fontId="27" fillId="34" borderId="1" xfId="47" quotePrefix="1" applyNumberFormat="1" applyFont="1" applyFill="1" applyBorder="1" applyAlignment="1">
      <alignment horizontal="center" vertical="center" wrapText="1"/>
    </xf>
  </cellXfs>
  <cellStyles count="147">
    <cellStyle name="20 % - Farve1" xfId="1" builtinId="30" customBuiltin="1"/>
    <cellStyle name="20 % - Farve1 2" xfId="62" xr:uid="{00000000-0005-0000-0000-000001000000}"/>
    <cellStyle name="20 % - Farve1 2 2" xfId="119" xr:uid="{00000000-0005-0000-0000-000002000000}"/>
    <cellStyle name="20 % - Farve1 3" xfId="90" xr:uid="{00000000-0005-0000-0000-000003000000}"/>
    <cellStyle name="20 % - Farve2" xfId="2" builtinId="34" customBuiltin="1"/>
    <cellStyle name="20 % - Farve2 2" xfId="63" xr:uid="{00000000-0005-0000-0000-000005000000}"/>
    <cellStyle name="20 % - Farve2 2 2" xfId="120" xr:uid="{00000000-0005-0000-0000-000006000000}"/>
    <cellStyle name="20 % - Farve2 3" xfId="91" xr:uid="{00000000-0005-0000-0000-000007000000}"/>
    <cellStyle name="20 % - Farve3" xfId="3" builtinId="38" customBuiltin="1"/>
    <cellStyle name="20 % - Farve3 2" xfId="64" xr:uid="{00000000-0005-0000-0000-000009000000}"/>
    <cellStyle name="20 % - Farve3 2 2" xfId="121" xr:uid="{00000000-0005-0000-0000-00000A000000}"/>
    <cellStyle name="20 % - Farve3 3" xfId="92" xr:uid="{00000000-0005-0000-0000-00000B000000}"/>
    <cellStyle name="20 % - Farve4" xfId="4" builtinId="42" customBuiltin="1"/>
    <cellStyle name="20 % - Farve4 2" xfId="65" xr:uid="{00000000-0005-0000-0000-00000D000000}"/>
    <cellStyle name="20 % - Farve4 2 2" xfId="122" xr:uid="{00000000-0005-0000-0000-00000E000000}"/>
    <cellStyle name="20 % - Farve4 3" xfId="93" xr:uid="{00000000-0005-0000-0000-00000F000000}"/>
    <cellStyle name="20 % - Farve5" xfId="5" builtinId="46" customBuiltin="1"/>
    <cellStyle name="20 % - Farve5 2" xfId="66" xr:uid="{00000000-0005-0000-0000-000011000000}"/>
    <cellStyle name="20 % - Farve5 2 2" xfId="123" xr:uid="{00000000-0005-0000-0000-000012000000}"/>
    <cellStyle name="20 % - Farve5 3" xfId="94" xr:uid="{00000000-0005-0000-0000-000013000000}"/>
    <cellStyle name="20 % - Farve6" xfId="6" builtinId="50" customBuiltin="1"/>
    <cellStyle name="20 % - Farve6 2" xfId="67" xr:uid="{00000000-0005-0000-0000-000015000000}"/>
    <cellStyle name="20 % - Farve6 2 2" xfId="124" xr:uid="{00000000-0005-0000-0000-000016000000}"/>
    <cellStyle name="20 % - Farve6 3" xfId="95" xr:uid="{00000000-0005-0000-0000-000017000000}"/>
    <cellStyle name="40 % - Farve1" xfId="7" builtinId="31" customBuiltin="1"/>
    <cellStyle name="40 % - Farve1 2" xfId="68" xr:uid="{00000000-0005-0000-0000-000019000000}"/>
    <cellStyle name="40 % - Farve1 2 2" xfId="125" xr:uid="{00000000-0005-0000-0000-00001A000000}"/>
    <cellStyle name="40 % - Farve1 3" xfId="96" xr:uid="{00000000-0005-0000-0000-00001B000000}"/>
    <cellStyle name="40 % - Farve2" xfId="8" builtinId="35" customBuiltin="1"/>
    <cellStyle name="40 % - Farve2 2" xfId="69" xr:uid="{00000000-0005-0000-0000-00001D000000}"/>
    <cellStyle name="40 % - Farve2 2 2" xfId="126" xr:uid="{00000000-0005-0000-0000-00001E000000}"/>
    <cellStyle name="40 % - Farve2 3" xfId="97" xr:uid="{00000000-0005-0000-0000-00001F000000}"/>
    <cellStyle name="40 % - Farve3" xfId="9" builtinId="39" customBuiltin="1"/>
    <cellStyle name="40 % - Farve3 2" xfId="70" xr:uid="{00000000-0005-0000-0000-000021000000}"/>
    <cellStyle name="40 % - Farve3 2 2" xfId="127" xr:uid="{00000000-0005-0000-0000-000022000000}"/>
    <cellStyle name="40 % - Farve3 3" xfId="98" xr:uid="{00000000-0005-0000-0000-000023000000}"/>
    <cellStyle name="40 % - Farve4" xfId="10" builtinId="43" customBuiltin="1"/>
    <cellStyle name="40 % - Farve4 2" xfId="71" xr:uid="{00000000-0005-0000-0000-000025000000}"/>
    <cellStyle name="40 % - Farve4 2 2" xfId="128" xr:uid="{00000000-0005-0000-0000-000026000000}"/>
    <cellStyle name="40 % - Farve4 3" xfId="99" xr:uid="{00000000-0005-0000-0000-000027000000}"/>
    <cellStyle name="40 % - Farve5" xfId="11" builtinId="47" customBuiltin="1"/>
    <cellStyle name="40 % - Farve5 2" xfId="72" xr:uid="{00000000-0005-0000-0000-000029000000}"/>
    <cellStyle name="40 % - Farve5 2 2" xfId="129" xr:uid="{00000000-0005-0000-0000-00002A000000}"/>
    <cellStyle name="40 % - Farve5 3" xfId="100" xr:uid="{00000000-0005-0000-0000-00002B000000}"/>
    <cellStyle name="40 % - Farve6" xfId="12" builtinId="51" customBuiltin="1"/>
    <cellStyle name="40 % - Farve6 2" xfId="73" xr:uid="{00000000-0005-0000-0000-00002D000000}"/>
    <cellStyle name="40 % - Farve6 2 2" xfId="130" xr:uid="{00000000-0005-0000-0000-00002E000000}"/>
    <cellStyle name="40 % - Farve6 3" xfId="101" xr:uid="{00000000-0005-0000-0000-00002F000000}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 2" xfId="20" xr:uid="{00000000-0005-0000-0000-000037000000}"/>
    <cellStyle name="Bemærk! 2 2" xfId="74" xr:uid="{00000000-0005-0000-0000-000038000000}"/>
    <cellStyle name="Bemærk! 2 2 2" xfId="131" xr:uid="{00000000-0005-0000-0000-000039000000}"/>
    <cellStyle name="Bemærk! 2 3" xfId="102" xr:uid="{00000000-0005-0000-0000-00003A000000}"/>
    <cellStyle name="Beregning" xfId="21" builtinId="22" customBuiltin="1"/>
    <cellStyle name="Farve1" xfId="22" builtinId="29" customBuiltin="1"/>
    <cellStyle name="Farve2" xfId="23" builtinId="33" customBuiltin="1"/>
    <cellStyle name="Farve3" xfId="24" builtinId="37" customBuiltin="1"/>
    <cellStyle name="Farve4" xfId="25" builtinId="41" customBuiltin="1"/>
    <cellStyle name="Farve5" xfId="26" builtinId="45" customBuiltin="1"/>
    <cellStyle name="Farve6" xfId="27" builtinId="49" customBuiltin="1"/>
    <cellStyle name="Forklarende tekst" xfId="28" builtinId="53" customBuiltin="1"/>
    <cellStyle name="God" xfId="29" builtinId="26" customBuiltin="1"/>
    <cellStyle name="Input" xfId="30" builtinId="20" customBuiltin="1"/>
    <cellStyle name="Komma 2" xfId="31" xr:uid="{00000000-0005-0000-0000-000045000000}"/>
    <cellStyle name="Komma 2 2" xfId="32" xr:uid="{00000000-0005-0000-0000-000046000000}"/>
    <cellStyle name="Komma 2 2 2" xfId="33" xr:uid="{00000000-0005-0000-0000-000047000000}"/>
    <cellStyle name="Komma 2 2 2 2" xfId="34" xr:uid="{00000000-0005-0000-0000-000048000000}"/>
    <cellStyle name="Komma 2 2 2 2 2" xfId="35" xr:uid="{00000000-0005-0000-0000-000049000000}"/>
    <cellStyle name="Komma 2 2 2 2 2 2" xfId="79" xr:uid="{00000000-0005-0000-0000-00004A000000}"/>
    <cellStyle name="Komma 2 2 2 2 2 2 2" xfId="136" xr:uid="{00000000-0005-0000-0000-00004B000000}"/>
    <cellStyle name="Komma 2 2 2 2 2 3" xfId="107" xr:uid="{00000000-0005-0000-0000-00004C000000}"/>
    <cellStyle name="Komma 2 2 2 2 3" xfId="36" xr:uid="{00000000-0005-0000-0000-00004D000000}"/>
    <cellStyle name="Komma 2 2 2 2 3 2" xfId="80" xr:uid="{00000000-0005-0000-0000-00004E000000}"/>
    <cellStyle name="Komma 2 2 2 2 3 2 2" xfId="137" xr:uid="{00000000-0005-0000-0000-00004F000000}"/>
    <cellStyle name="Komma 2 2 2 2 3 3" xfId="108" xr:uid="{00000000-0005-0000-0000-000050000000}"/>
    <cellStyle name="Komma 2 2 2 2 4" xfId="78" xr:uid="{00000000-0005-0000-0000-000051000000}"/>
    <cellStyle name="Komma 2 2 2 2 4 2" xfId="135" xr:uid="{00000000-0005-0000-0000-000052000000}"/>
    <cellStyle name="Komma 2 2 2 2 5" xfId="106" xr:uid="{00000000-0005-0000-0000-000053000000}"/>
    <cellStyle name="Komma 2 2 2 3" xfId="37" xr:uid="{00000000-0005-0000-0000-000054000000}"/>
    <cellStyle name="Komma 2 2 2 3 2" xfId="81" xr:uid="{00000000-0005-0000-0000-000055000000}"/>
    <cellStyle name="Komma 2 2 2 3 2 2" xfId="138" xr:uid="{00000000-0005-0000-0000-000056000000}"/>
    <cellStyle name="Komma 2 2 2 3 3" xfId="109" xr:uid="{00000000-0005-0000-0000-000057000000}"/>
    <cellStyle name="Komma 2 2 2 4" xfId="38" xr:uid="{00000000-0005-0000-0000-000058000000}"/>
    <cellStyle name="Komma 2 2 2 4 2" xfId="82" xr:uid="{00000000-0005-0000-0000-000059000000}"/>
    <cellStyle name="Komma 2 2 2 4 2 2" xfId="139" xr:uid="{00000000-0005-0000-0000-00005A000000}"/>
    <cellStyle name="Komma 2 2 2 4 3" xfId="110" xr:uid="{00000000-0005-0000-0000-00005B000000}"/>
    <cellStyle name="Komma 2 2 2 5" xfId="77" xr:uid="{00000000-0005-0000-0000-00005C000000}"/>
    <cellStyle name="Komma 2 2 2 5 2" xfId="134" xr:uid="{00000000-0005-0000-0000-00005D000000}"/>
    <cellStyle name="Komma 2 2 2 6" xfId="105" xr:uid="{00000000-0005-0000-0000-00005E000000}"/>
    <cellStyle name="Komma 2 2 3" xfId="76" xr:uid="{00000000-0005-0000-0000-00005F000000}"/>
    <cellStyle name="Komma 2 2 3 2" xfId="133" xr:uid="{00000000-0005-0000-0000-000060000000}"/>
    <cellStyle name="Komma 2 2 4" xfId="104" xr:uid="{00000000-0005-0000-0000-000061000000}"/>
    <cellStyle name="Komma 2 3" xfId="39" xr:uid="{00000000-0005-0000-0000-000062000000}"/>
    <cellStyle name="Komma 2 3 2" xfId="40" xr:uid="{00000000-0005-0000-0000-000063000000}"/>
    <cellStyle name="Komma 2 3 2 2" xfId="41" xr:uid="{00000000-0005-0000-0000-000064000000}"/>
    <cellStyle name="Komma 2 3 2 2 2" xfId="85" xr:uid="{00000000-0005-0000-0000-000065000000}"/>
    <cellStyle name="Komma 2 3 2 2 2 2" xfId="142" xr:uid="{00000000-0005-0000-0000-000066000000}"/>
    <cellStyle name="Komma 2 3 2 2 3" xfId="113" xr:uid="{00000000-0005-0000-0000-000067000000}"/>
    <cellStyle name="Komma 2 3 2 3" xfId="42" xr:uid="{00000000-0005-0000-0000-000068000000}"/>
    <cellStyle name="Komma 2 3 2 3 2" xfId="86" xr:uid="{00000000-0005-0000-0000-000069000000}"/>
    <cellStyle name="Komma 2 3 2 3 2 2" xfId="143" xr:uid="{00000000-0005-0000-0000-00006A000000}"/>
    <cellStyle name="Komma 2 3 2 3 3" xfId="114" xr:uid="{00000000-0005-0000-0000-00006B000000}"/>
    <cellStyle name="Komma 2 3 2 4" xfId="84" xr:uid="{00000000-0005-0000-0000-00006C000000}"/>
    <cellStyle name="Komma 2 3 2 4 2" xfId="141" xr:uid="{00000000-0005-0000-0000-00006D000000}"/>
    <cellStyle name="Komma 2 3 2 5" xfId="112" xr:uid="{00000000-0005-0000-0000-00006E000000}"/>
    <cellStyle name="Komma 2 3 3" xfId="43" xr:uid="{00000000-0005-0000-0000-00006F000000}"/>
    <cellStyle name="Komma 2 3 3 2" xfId="87" xr:uid="{00000000-0005-0000-0000-000070000000}"/>
    <cellStyle name="Komma 2 3 3 2 2" xfId="144" xr:uid="{00000000-0005-0000-0000-000071000000}"/>
    <cellStyle name="Komma 2 3 3 3" xfId="115" xr:uid="{00000000-0005-0000-0000-000072000000}"/>
    <cellStyle name="Komma 2 3 4" xfId="44" xr:uid="{00000000-0005-0000-0000-000073000000}"/>
    <cellStyle name="Komma 2 3 4 2" xfId="88" xr:uid="{00000000-0005-0000-0000-000074000000}"/>
    <cellStyle name="Komma 2 3 4 2 2" xfId="145" xr:uid="{00000000-0005-0000-0000-000075000000}"/>
    <cellStyle name="Komma 2 3 4 3" xfId="116" xr:uid="{00000000-0005-0000-0000-000076000000}"/>
    <cellStyle name="Komma 2 3 5" xfId="83" xr:uid="{00000000-0005-0000-0000-000077000000}"/>
    <cellStyle name="Komma 2 3 5 2" xfId="140" xr:uid="{00000000-0005-0000-0000-000078000000}"/>
    <cellStyle name="Komma 2 3 6" xfId="111" xr:uid="{00000000-0005-0000-0000-000079000000}"/>
    <cellStyle name="Komma 2 4" xfId="75" xr:uid="{00000000-0005-0000-0000-00007A000000}"/>
    <cellStyle name="Komma 2 4 2" xfId="132" xr:uid="{00000000-0005-0000-0000-00007B000000}"/>
    <cellStyle name="Komma 2 5" xfId="103" xr:uid="{00000000-0005-0000-0000-00007C000000}"/>
    <cellStyle name="Komma 3" xfId="61" xr:uid="{00000000-0005-0000-0000-00007D000000}"/>
    <cellStyle name="Komma 3 2" xfId="118" xr:uid="{00000000-0005-0000-0000-00007E000000}"/>
    <cellStyle name="Kontrollér celle" xfId="45" builtinId="23" customBuiltin="1"/>
    <cellStyle name="Neutral" xfId="46" builtinId="28" customBuiltin="1"/>
    <cellStyle name="Normal" xfId="0" builtinId="0"/>
    <cellStyle name="Normal 2" xfId="47" xr:uid="{00000000-0005-0000-0000-000082000000}"/>
    <cellStyle name="Normal 2 2" xfId="59" xr:uid="{00000000-0005-0000-0000-000083000000}"/>
    <cellStyle name="Normal 3" xfId="48" xr:uid="{00000000-0005-0000-0000-000084000000}"/>
    <cellStyle name="Normal 3 2" xfId="89" xr:uid="{00000000-0005-0000-0000-000085000000}"/>
    <cellStyle name="Normal 3 2 2" xfId="146" xr:uid="{00000000-0005-0000-0000-000086000000}"/>
    <cellStyle name="Normal 3 3" xfId="117" xr:uid="{00000000-0005-0000-0000-000087000000}"/>
    <cellStyle name="Normal 4" xfId="49" xr:uid="{00000000-0005-0000-0000-000088000000}"/>
    <cellStyle name="Normal 4 2" xfId="60" xr:uid="{00000000-0005-0000-0000-000089000000}"/>
    <cellStyle name="Output" xfId="50" builtinId="21" customBuiltin="1"/>
    <cellStyle name="Overskrift 1" xfId="51" builtinId="16" customBuiltin="1"/>
    <cellStyle name="Overskrift 2" xfId="52" builtinId="17" customBuiltin="1"/>
    <cellStyle name="Overskrift 3" xfId="53" builtinId="18" customBuiltin="1"/>
    <cellStyle name="Overskrift 4" xfId="54" builtinId="19" customBuiltin="1"/>
    <cellStyle name="Sammenkædet celle" xfId="55" builtinId="24" customBuiltin="1"/>
    <cellStyle name="Titel 2" xfId="56" xr:uid="{00000000-0005-0000-0000-000090000000}"/>
    <cellStyle name="Total" xfId="57" builtinId="25" customBuiltin="1"/>
    <cellStyle name="Ugyldig" xfId="58" builtinId="27" customBuiltin="1"/>
  </cellStyles>
  <dxfs count="0"/>
  <tableStyles count="0" defaultTableStyle="TableStyleMedium2" defaultPivotStyle="PivotStyleLight16"/>
  <colors>
    <mruColors>
      <color rgb="FF004165"/>
      <color rgb="FFD9E2F3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25</xdr:row>
      <xdr:rowOff>454819</xdr:rowOff>
    </xdr:from>
    <xdr:to>
      <xdr:col>4</xdr:col>
      <xdr:colOff>942975</xdr:colOff>
      <xdr:row>26</xdr:row>
      <xdr:rowOff>552451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58A1803-517C-42EF-BFB1-C1BF56ADA553}"/>
            </a:ext>
          </a:extLst>
        </xdr:cNvPr>
        <xdr:cNvSpPr txBox="1">
          <a:spLocks noChangeArrowheads="1"/>
        </xdr:cNvSpPr>
      </xdr:nvSpPr>
      <xdr:spPr bwMode="auto">
        <a:xfrm>
          <a:off x="7762875" y="7608094"/>
          <a:ext cx="85725" cy="621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1D5CFFE-78A8-4E1B-A160-BB04D249D69C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4801A518-33E2-462E-BED6-FD1649379CBA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3CE26B75-76F4-403A-97CA-92014F561CD9}"/>
            </a:ext>
          </a:extLst>
        </xdr:cNvPr>
        <xdr:cNvSpPr>
          <a:spLocks/>
        </xdr:cNvSpPr>
      </xdr:nvSpPr>
      <xdr:spPr bwMode="auto">
        <a:xfrm>
          <a:off x="0" y="10325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36</xdr:row>
      <xdr:rowOff>104775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663AF4C2-CD0A-4078-AF1E-5CC5E2E4EB14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714375</xdr:colOff>
      <xdr:row>26</xdr:row>
      <xdr:rowOff>495300</xdr:rowOff>
    </xdr:from>
    <xdr:ext cx="85725" cy="6191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A0A347AC-DC21-488C-9AB5-897BCB8AD1EB}"/>
            </a:ext>
          </a:extLst>
        </xdr:cNvPr>
        <xdr:cNvSpPr txBox="1">
          <a:spLocks noChangeArrowheads="1"/>
        </xdr:cNvSpPr>
      </xdr:nvSpPr>
      <xdr:spPr bwMode="auto">
        <a:xfrm>
          <a:off x="7620000" y="81724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1028700</xdr:colOff>
      <xdr:row>17</xdr:row>
      <xdr:rowOff>247650</xdr:rowOff>
    </xdr:from>
    <xdr:to>
      <xdr:col>4</xdr:col>
      <xdr:colOff>1114425</xdr:colOff>
      <xdr:row>18</xdr:row>
      <xdr:rowOff>142874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6CF21EF8-F896-4866-BB6A-6478385AA4AE}"/>
            </a:ext>
          </a:extLst>
        </xdr:cNvPr>
        <xdr:cNvSpPr txBox="1">
          <a:spLocks noChangeArrowheads="1"/>
        </xdr:cNvSpPr>
      </xdr:nvSpPr>
      <xdr:spPr bwMode="auto">
        <a:xfrm>
          <a:off x="7934325" y="37338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561975</xdr:colOff>
      <xdr:row>18</xdr:row>
      <xdr:rowOff>9525</xdr:rowOff>
    </xdr:from>
    <xdr:ext cx="85725" cy="61912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A834114C-F058-4ADE-A8D2-3308D7989EB1}"/>
            </a:ext>
          </a:extLst>
        </xdr:cNvPr>
        <xdr:cNvSpPr txBox="1">
          <a:spLocks noChangeArrowheads="1"/>
        </xdr:cNvSpPr>
      </xdr:nvSpPr>
      <xdr:spPr bwMode="auto">
        <a:xfrm>
          <a:off x="7467600" y="42195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828675</xdr:colOff>
      <xdr:row>3</xdr:row>
      <xdr:rowOff>85725</xdr:rowOff>
    </xdr:from>
    <xdr:to>
      <xdr:col>4</xdr:col>
      <xdr:colOff>914400</xdr:colOff>
      <xdr:row>5</xdr:row>
      <xdr:rowOff>342901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01DA4C6-82C8-4D02-B858-34AF17C65AD8}"/>
            </a:ext>
          </a:extLst>
        </xdr:cNvPr>
        <xdr:cNvSpPr txBox="1">
          <a:spLocks noChangeArrowheads="1"/>
        </xdr:cNvSpPr>
      </xdr:nvSpPr>
      <xdr:spPr bwMode="auto">
        <a:xfrm>
          <a:off x="7734300" y="8477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647700</xdr:colOff>
      <xdr:row>3</xdr:row>
      <xdr:rowOff>161925</xdr:rowOff>
    </xdr:from>
    <xdr:ext cx="85725" cy="61912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4531FE73-05B4-4D83-B4EE-F2D857F773FF}"/>
            </a:ext>
          </a:extLst>
        </xdr:cNvPr>
        <xdr:cNvSpPr txBox="1">
          <a:spLocks noChangeArrowheads="1"/>
        </xdr:cNvSpPr>
      </xdr:nvSpPr>
      <xdr:spPr bwMode="auto">
        <a:xfrm>
          <a:off x="7553325" y="9239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da-DK"/>
        </a:p>
      </xdr:txBody>
    </xdr:sp>
    <xdr:clientData/>
  </xdr:oneCellAnchor>
  <xdr:twoCellAnchor editAs="oneCell">
    <xdr:from>
      <xdr:col>4</xdr:col>
      <xdr:colOff>1152525</xdr:colOff>
      <xdr:row>30</xdr:row>
      <xdr:rowOff>66675</xdr:rowOff>
    </xdr:from>
    <xdr:to>
      <xdr:col>5</xdr:col>
      <xdr:colOff>28575</xdr:colOff>
      <xdr:row>34</xdr:row>
      <xdr:rowOff>57150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DCC6FF2-24A0-40D3-A07C-032D2FD3B5A8}"/>
            </a:ext>
          </a:extLst>
        </xdr:cNvPr>
        <xdr:cNvSpPr txBox="1">
          <a:spLocks noChangeArrowheads="1"/>
        </xdr:cNvSpPr>
      </xdr:nvSpPr>
      <xdr:spPr bwMode="auto">
        <a:xfrm>
          <a:off x="8058150" y="976312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400050</xdr:colOff>
      <xdr:row>28</xdr:row>
      <xdr:rowOff>428625</xdr:rowOff>
    </xdr:from>
    <xdr:ext cx="85725" cy="61912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34977189-1CD8-432A-9011-F82553ED5189}"/>
            </a:ext>
          </a:extLst>
        </xdr:cNvPr>
        <xdr:cNvSpPr txBox="1">
          <a:spLocks noChangeArrowheads="1"/>
        </xdr:cNvSpPr>
      </xdr:nvSpPr>
      <xdr:spPr bwMode="auto">
        <a:xfrm>
          <a:off x="8515350" y="90868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762000</xdr:colOff>
      <xdr:row>25</xdr:row>
      <xdr:rowOff>157163</xdr:rowOff>
    </xdr:from>
    <xdr:ext cx="85725" cy="619125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BEDBCF3-5BD9-4133-AFB7-EDCFD5546DC1}"/>
            </a:ext>
          </a:extLst>
        </xdr:cNvPr>
        <xdr:cNvSpPr txBox="1">
          <a:spLocks noChangeArrowheads="1"/>
        </xdr:cNvSpPr>
      </xdr:nvSpPr>
      <xdr:spPr bwMode="auto">
        <a:xfrm>
          <a:off x="7667625" y="7310438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695325</xdr:colOff>
      <xdr:row>25</xdr:row>
      <xdr:rowOff>223837</xdr:rowOff>
    </xdr:from>
    <xdr:ext cx="85725" cy="619125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BC3507B4-04E5-4A1F-B8B8-F96C7BDEEE46}"/>
            </a:ext>
          </a:extLst>
        </xdr:cNvPr>
        <xdr:cNvSpPr txBox="1">
          <a:spLocks noChangeArrowheads="1"/>
        </xdr:cNvSpPr>
      </xdr:nvSpPr>
      <xdr:spPr bwMode="auto">
        <a:xfrm>
          <a:off x="7600950" y="7377112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BA3FFF7B-D030-443B-8BFF-964B34081594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872A7C87-86C3-473B-AE96-6F8E614EE23C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36</xdr:row>
      <xdr:rowOff>104775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A1DE808-7F32-4DE8-B4EA-5D02F6D45A7E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C48C83B8-8A70-4C21-B179-0EA9C4A06804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85725</xdr:colOff>
      <xdr:row>36</xdr:row>
      <xdr:rowOff>76200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8352A2DB-035A-46DB-B501-1741A73D2596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8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95250</xdr:colOff>
      <xdr:row>36</xdr:row>
      <xdr:rowOff>104775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694F347-78A4-4BD2-B994-6AB8D9C88449}"/>
            </a:ext>
          </a:extLst>
        </xdr:cNvPr>
        <xdr:cNvSpPr txBox="1">
          <a:spLocks noChangeArrowheads="1"/>
        </xdr:cNvSpPr>
      </xdr:nvSpPr>
      <xdr:spPr bwMode="auto">
        <a:xfrm>
          <a:off x="0" y="1032510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742950</xdr:colOff>
      <xdr:row>26</xdr:row>
      <xdr:rowOff>9525</xdr:rowOff>
    </xdr:from>
    <xdr:ext cx="85725" cy="619125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482EEE33-F168-499B-8BD6-4ECE0DA7F72B}"/>
            </a:ext>
          </a:extLst>
        </xdr:cNvPr>
        <xdr:cNvSpPr txBox="1">
          <a:spLocks noChangeArrowheads="1"/>
        </xdr:cNvSpPr>
      </xdr:nvSpPr>
      <xdr:spPr bwMode="auto">
        <a:xfrm>
          <a:off x="7648575" y="7686675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27</xdr:row>
      <xdr:rowOff>9525</xdr:rowOff>
    </xdr:from>
    <xdr:ext cx="85725" cy="61912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18ACE20C-9B8E-4B4F-9482-210A1D810740}"/>
            </a:ext>
          </a:extLst>
        </xdr:cNvPr>
        <xdr:cNvSpPr txBox="1">
          <a:spLocks noChangeArrowheads="1"/>
        </xdr:cNvSpPr>
      </xdr:nvSpPr>
      <xdr:spPr bwMode="auto">
        <a:xfrm>
          <a:off x="7648575" y="82677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28</xdr:row>
      <xdr:rowOff>9525</xdr:rowOff>
    </xdr:from>
    <xdr:ext cx="85725" cy="61912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F6D6ED3F-8157-422E-AA8F-060E44822D5A}"/>
            </a:ext>
          </a:extLst>
        </xdr:cNvPr>
        <xdr:cNvSpPr txBox="1">
          <a:spLocks noChangeArrowheads="1"/>
        </xdr:cNvSpPr>
      </xdr:nvSpPr>
      <xdr:spPr bwMode="auto">
        <a:xfrm>
          <a:off x="7648575" y="866775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742950</xdr:colOff>
      <xdr:row>29</xdr:row>
      <xdr:rowOff>9525</xdr:rowOff>
    </xdr:from>
    <xdr:ext cx="85725" cy="61912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24B8D637-C062-4B67-B585-FF213E2FAA11}"/>
            </a:ext>
          </a:extLst>
        </xdr:cNvPr>
        <xdr:cNvSpPr txBox="1">
          <a:spLocks noChangeArrowheads="1"/>
        </xdr:cNvSpPr>
      </xdr:nvSpPr>
      <xdr:spPr bwMode="auto">
        <a:xfrm>
          <a:off x="7648575" y="9144000"/>
          <a:ext cx="85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intern.varde.dk\dfs\Users\lani\AppData\Local\Temp\TRI12344\Sagsnr18-3976_Doknr57776-18_v1_Budgetopf&#248;lgning%2031.%20marts%202018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0657-98B1-4167-A3F3-2A2FFA217FCB}">
  <sheetPr>
    <outlinePr summaryBelow="0"/>
    <pageSetUpPr fitToPage="1"/>
  </sheetPr>
  <dimension ref="A1:I38"/>
  <sheetViews>
    <sheetView tabSelected="1" zoomScale="80" zoomScaleNormal="80" workbookViewId="0">
      <selection activeCell="I23" sqref="I23"/>
    </sheetView>
  </sheetViews>
  <sheetFormatPr defaultColWidth="9.140625" defaultRowHeight="12.75" x14ac:dyDescent="0.2"/>
  <cols>
    <col min="1" max="1" width="60.42578125" style="7" customWidth="1"/>
    <col min="2" max="2" width="17" style="8" customWidth="1"/>
    <col min="3" max="3" width="13.42578125" style="1" customWidth="1"/>
    <col min="4" max="4" width="12.7109375" style="1" customWidth="1"/>
    <col min="5" max="5" width="18.140625" style="1" bestFit="1" customWidth="1"/>
    <col min="6" max="6" width="16.42578125" style="9" bestFit="1" customWidth="1"/>
    <col min="7" max="16384" width="9.140625" style="1"/>
  </cols>
  <sheetData>
    <row r="1" spans="1:9" ht="18" x14ac:dyDescent="0.2">
      <c r="A1" s="81" t="s">
        <v>25</v>
      </c>
      <c r="B1" s="82"/>
      <c r="C1" s="82"/>
      <c r="D1" s="82"/>
      <c r="E1" s="82"/>
      <c r="F1" s="83"/>
    </row>
    <row r="2" spans="1:9" ht="27.75" customHeight="1" thickBot="1" x14ac:dyDescent="0.25">
      <c r="A2" s="84" t="s">
        <v>1</v>
      </c>
      <c r="B2" s="86" t="s">
        <v>15</v>
      </c>
      <c r="C2" s="88" t="s">
        <v>16</v>
      </c>
      <c r="D2" s="90" t="s">
        <v>2</v>
      </c>
      <c r="E2" s="90" t="s">
        <v>19</v>
      </c>
      <c r="F2" s="92"/>
    </row>
    <row r="3" spans="1:9" ht="27.75" customHeight="1" thickTop="1" x14ac:dyDescent="0.2">
      <c r="A3" s="85"/>
      <c r="B3" s="87"/>
      <c r="C3" s="89"/>
      <c r="D3" s="91"/>
      <c r="E3" s="51" t="s">
        <v>17</v>
      </c>
      <c r="F3" s="50" t="s">
        <v>18</v>
      </c>
    </row>
    <row r="4" spans="1:9" ht="14.25" customHeight="1" x14ac:dyDescent="0.25">
      <c r="A4" s="11" t="s">
        <v>5</v>
      </c>
      <c r="B4" s="29">
        <f>B7+B5</f>
        <v>14</v>
      </c>
      <c r="C4" s="12">
        <f>C7+C5</f>
        <v>0.6</v>
      </c>
      <c r="D4" s="29">
        <f>D7+D5</f>
        <v>13.9</v>
      </c>
      <c r="E4" s="26">
        <f>D4-B4</f>
        <v>-9.9999999999999645E-2</v>
      </c>
      <c r="F4" s="13">
        <f>D4-(B4+C4)</f>
        <v>-0.69999999999999929</v>
      </c>
    </row>
    <row r="5" spans="1:9" ht="14.25" customHeight="1" x14ac:dyDescent="0.25">
      <c r="A5" s="16" t="s">
        <v>6</v>
      </c>
      <c r="B5" s="17">
        <v>13.4</v>
      </c>
      <c r="C5" s="52">
        <v>0</v>
      </c>
      <c r="D5" s="17">
        <v>13.4</v>
      </c>
      <c r="E5" s="25">
        <f>D5-B5</f>
        <v>0</v>
      </c>
      <c r="F5" s="30">
        <f>D5-(B5+C5)</f>
        <v>0</v>
      </c>
    </row>
    <row r="6" spans="1:9" s="3" customFormat="1" ht="28.5" x14ac:dyDescent="0.2">
      <c r="A6" s="53" t="s">
        <v>26</v>
      </c>
      <c r="B6" s="54"/>
      <c r="C6" s="55"/>
      <c r="D6" s="54"/>
      <c r="E6" s="56"/>
      <c r="F6" s="57"/>
      <c r="I6" s="58"/>
    </row>
    <row r="7" spans="1:9" s="3" customFormat="1" ht="14.25" customHeight="1" x14ac:dyDescent="0.25">
      <c r="A7" s="16" t="s">
        <v>7</v>
      </c>
      <c r="B7" s="17">
        <v>0.6</v>
      </c>
      <c r="C7" s="52">
        <v>0.6</v>
      </c>
      <c r="D7" s="17">
        <v>0.5</v>
      </c>
      <c r="E7" s="25">
        <f>D7-B7</f>
        <v>-9.9999999999999978E-2</v>
      </c>
      <c r="F7" s="30">
        <f>D7-(B7+C7)</f>
        <v>-0.7</v>
      </c>
      <c r="I7" s="58"/>
    </row>
    <row r="8" spans="1:9" s="3" customFormat="1" ht="14.25" customHeight="1" x14ac:dyDescent="0.2">
      <c r="A8" s="59"/>
      <c r="B8" s="60"/>
      <c r="C8" s="61"/>
      <c r="D8" s="60"/>
      <c r="E8" s="62"/>
      <c r="F8" s="63"/>
    </row>
    <row r="9" spans="1:9" s="3" customFormat="1" ht="14.25" customHeight="1" x14ac:dyDescent="0.25">
      <c r="A9" s="14" t="s">
        <v>8</v>
      </c>
      <c r="B9" s="18">
        <v>1.7</v>
      </c>
      <c r="C9" s="19">
        <v>0.1</v>
      </c>
      <c r="D9" s="18">
        <v>1.9</v>
      </c>
      <c r="E9" s="26">
        <f>D9-B9</f>
        <v>0.19999999999999996</v>
      </c>
      <c r="F9" s="15">
        <f>D9-(B9+C9)</f>
        <v>9.9999999999999867E-2</v>
      </c>
    </row>
    <row r="10" spans="1:9" s="3" customFormat="1" ht="14.25" customHeight="1" x14ac:dyDescent="0.2">
      <c r="A10" s="59"/>
      <c r="B10" s="61"/>
      <c r="C10" s="61"/>
      <c r="D10" s="60"/>
      <c r="E10" s="62"/>
      <c r="F10" s="63"/>
    </row>
    <row r="11" spans="1:9" s="3" customFormat="1" ht="14.25" customHeight="1" x14ac:dyDescent="0.25">
      <c r="A11" s="39" t="s">
        <v>23</v>
      </c>
      <c r="B11" s="40">
        <f>B14+B12</f>
        <v>0.2</v>
      </c>
      <c r="C11" s="40">
        <f>C14+C12</f>
        <v>1</v>
      </c>
      <c r="D11" s="40">
        <f>D12+D14</f>
        <v>0.30000000000000004</v>
      </c>
      <c r="E11" s="64">
        <f>D11-B11</f>
        <v>0.10000000000000003</v>
      </c>
      <c r="F11" s="41">
        <f>D11-(B11+C11)</f>
        <v>-0.89999999999999991</v>
      </c>
      <c r="I11" s="58"/>
    </row>
    <row r="12" spans="1:9" s="3" customFormat="1" ht="14.25" customHeight="1" x14ac:dyDescent="0.25">
      <c r="A12" s="42" t="s">
        <v>24</v>
      </c>
      <c r="B12" s="43">
        <v>0</v>
      </c>
      <c r="C12" s="43">
        <v>1</v>
      </c>
      <c r="D12" s="43">
        <v>0.1</v>
      </c>
      <c r="E12" s="44">
        <f>D12-B12</f>
        <v>0.1</v>
      </c>
      <c r="F12" s="45">
        <f>D12-(B12+C12)</f>
        <v>-0.9</v>
      </c>
    </row>
    <row r="13" spans="1:9" s="69" customFormat="1" ht="14.25" customHeight="1" x14ac:dyDescent="0.25">
      <c r="A13" s="65"/>
      <c r="B13" s="66"/>
      <c r="C13" s="66"/>
      <c r="D13" s="66"/>
      <c r="E13" s="67"/>
      <c r="F13" s="68"/>
    </row>
    <row r="14" spans="1:9" s="46" customFormat="1" ht="15" x14ac:dyDescent="0.25">
      <c r="A14" s="42" t="s">
        <v>14</v>
      </c>
      <c r="B14" s="43">
        <v>0.2</v>
      </c>
      <c r="C14" s="43">
        <v>0</v>
      </c>
      <c r="D14" s="43">
        <v>0.2</v>
      </c>
      <c r="E14" s="44">
        <f>D14-B14</f>
        <v>0</v>
      </c>
      <c r="F14" s="45">
        <f>D14-(B14+C14)</f>
        <v>0</v>
      </c>
    </row>
    <row r="15" spans="1:9" s="3" customFormat="1" ht="14.25" customHeight="1" x14ac:dyDescent="0.2">
      <c r="A15" s="53"/>
      <c r="B15" s="54"/>
      <c r="C15" s="55"/>
      <c r="D15" s="54"/>
      <c r="E15" s="56"/>
      <c r="F15" s="57"/>
    </row>
    <row r="16" spans="1:9" s="3" customFormat="1" ht="14.25" customHeight="1" x14ac:dyDescent="0.25">
      <c r="A16" s="14" t="s">
        <v>12</v>
      </c>
      <c r="B16" s="18">
        <f>B25+B23+B19+B17</f>
        <v>340.5</v>
      </c>
      <c r="C16" s="19">
        <v>16.899999999999999</v>
      </c>
      <c r="D16" s="18">
        <f>D17+D19+D23+D25</f>
        <v>343.7</v>
      </c>
      <c r="E16" s="26">
        <f>E25+E23+E19+E17</f>
        <v>3.2000000000000153</v>
      </c>
      <c r="F16" s="15">
        <f>D16-(B16+C16)</f>
        <v>-13.699999999999989</v>
      </c>
    </row>
    <row r="17" spans="1:8" s="3" customFormat="1" ht="14.25" customHeight="1" x14ac:dyDescent="0.25">
      <c r="A17" s="16" t="s">
        <v>9</v>
      </c>
      <c r="B17" s="17">
        <v>10.9</v>
      </c>
      <c r="C17" s="52">
        <v>1.1000000000000001</v>
      </c>
      <c r="D17" s="17">
        <v>11.4</v>
      </c>
      <c r="E17" s="25">
        <f>D17-B17</f>
        <v>0.5</v>
      </c>
      <c r="F17" s="2">
        <f>D17-(B17+C17)</f>
        <v>-0.59999999999999964</v>
      </c>
    </row>
    <row r="18" spans="1:8" s="3" customFormat="1" ht="57" customHeight="1" x14ac:dyDescent="0.2">
      <c r="A18" s="70" t="s">
        <v>27</v>
      </c>
      <c r="B18" s="55"/>
      <c r="C18" s="55"/>
      <c r="D18" s="54"/>
      <c r="E18" s="56"/>
      <c r="F18" s="57"/>
    </row>
    <row r="19" spans="1:8" ht="14.25" customHeight="1" x14ac:dyDescent="0.25">
      <c r="A19" s="16" t="s">
        <v>10</v>
      </c>
      <c r="B19" s="17">
        <v>287.8</v>
      </c>
      <c r="C19" s="52">
        <v>11.8</v>
      </c>
      <c r="D19" s="17">
        <v>290.60000000000002</v>
      </c>
      <c r="E19" s="25">
        <f>D19-B19</f>
        <v>2.8000000000000114</v>
      </c>
      <c r="F19" s="2">
        <f>D19-(B19+C19)</f>
        <v>-9</v>
      </c>
    </row>
    <row r="20" spans="1:8" ht="99.75" x14ac:dyDescent="0.2">
      <c r="A20" s="70" t="s">
        <v>28</v>
      </c>
      <c r="B20" s="54"/>
      <c r="C20" s="55"/>
      <c r="D20" s="54"/>
      <c r="E20" s="56">
        <v>9.1</v>
      </c>
      <c r="F20" s="57"/>
    </row>
    <row r="21" spans="1:8" ht="15" x14ac:dyDescent="0.2">
      <c r="A21" s="70" t="s">
        <v>29</v>
      </c>
      <c r="B21" s="54"/>
      <c r="C21" s="55"/>
      <c r="D21" s="54"/>
      <c r="E21" s="56">
        <v>-1.4</v>
      </c>
      <c r="F21" s="57"/>
    </row>
    <row r="22" spans="1:8" ht="59.25" customHeight="1" x14ac:dyDescent="0.2">
      <c r="A22" s="70" t="s">
        <v>30</v>
      </c>
      <c r="B22" s="54"/>
      <c r="C22" s="55"/>
      <c r="D22" s="54"/>
      <c r="E22" s="56">
        <v>-3.9</v>
      </c>
      <c r="F22" s="57"/>
    </row>
    <row r="23" spans="1:8" ht="14.25" customHeight="1" x14ac:dyDescent="0.25">
      <c r="A23" s="16" t="s">
        <v>11</v>
      </c>
      <c r="B23" s="17">
        <v>9.5</v>
      </c>
      <c r="C23" s="52">
        <v>1.1000000000000001</v>
      </c>
      <c r="D23" s="17">
        <v>10.4</v>
      </c>
      <c r="E23" s="25">
        <f>D23-B23</f>
        <v>0.90000000000000036</v>
      </c>
      <c r="F23" s="2">
        <f>D23-(B23+C23)</f>
        <v>-0.19999999999999929</v>
      </c>
    </row>
    <row r="24" spans="1:8" ht="15" customHeight="1" x14ac:dyDescent="0.2">
      <c r="A24" s="53"/>
      <c r="B24" s="55"/>
      <c r="C24" s="55"/>
      <c r="D24" s="54"/>
      <c r="E24" s="56"/>
      <c r="F24" s="57"/>
    </row>
    <row r="25" spans="1:8" ht="14.25" customHeight="1" x14ac:dyDescent="0.25">
      <c r="A25" s="16" t="s">
        <v>13</v>
      </c>
      <c r="B25" s="17">
        <v>32.299999999999997</v>
      </c>
      <c r="C25" s="52">
        <v>2.9</v>
      </c>
      <c r="D25" s="17">
        <v>31.3</v>
      </c>
      <c r="E25" s="25">
        <f>D25-B25</f>
        <v>-0.99999999999999645</v>
      </c>
      <c r="F25" s="31">
        <f>D25-(B25+C25)</f>
        <v>-3.899999999999995</v>
      </c>
    </row>
    <row r="26" spans="1:8" ht="41.25" customHeight="1" x14ac:dyDescent="0.2">
      <c r="A26" s="71" t="s">
        <v>31</v>
      </c>
      <c r="B26" s="72"/>
      <c r="C26" s="72">
        <v>-4.9000000000000004</v>
      </c>
      <c r="D26" s="73"/>
      <c r="E26" s="74">
        <f>F26+C26</f>
        <v>7.6</v>
      </c>
      <c r="F26" s="75">
        <v>12.5</v>
      </c>
    </row>
    <row r="27" spans="1:8" ht="45.75" customHeight="1" x14ac:dyDescent="0.2">
      <c r="A27" s="76" t="s">
        <v>32</v>
      </c>
      <c r="B27" s="77"/>
      <c r="C27" s="77">
        <v>4.9000000000000004</v>
      </c>
      <c r="D27" s="78"/>
      <c r="E27" s="74">
        <f t="shared" ref="E27:E30" si="0">F27+C27</f>
        <v>-1.0999999999999996</v>
      </c>
      <c r="F27" s="79">
        <v>-6</v>
      </c>
    </row>
    <row r="28" spans="1:8" ht="31.5" customHeight="1" x14ac:dyDescent="0.2">
      <c r="A28" s="76" t="s">
        <v>33</v>
      </c>
      <c r="B28" s="77"/>
      <c r="C28" s="77">
        <v>0</v>
      </c>
      <c r="D28" s="78"/>
      <c r="E28" s="74">
        <f t="shared" si="0"/>
        <v>-1</v>
      </c>
      <c r="F28" s="79">
        <v>-1</v>
      </c>
    </row>
    <row r="29" spans="1:8" ht="37.5" customHeight="1" x14ac:dyDescent="0.2">
      <c r="A29" s="76" t="s">
        <v>34</v>
      </c>
      <c r="B29" s="77"/>
      <c r="C29" s="77">
        <v>2.9</v>
      </c>
      <c r="D29" s="78"/>
      <c r="E29" s="74">
        <f t="shared" si="0"/>
        <v>-2.3000000000000003</v>
      </c>
      <c r="F29" s="79">
        <v>-5.2</v>
      </c>
    </row>
    <row r="30" spans="1:8" ht="44.25" customHeight="1" x14ac:dyDescent="0.2">
      <c r="A30" s="70" t="s">
        <v>35</v>
      </c>
      <c r="B30" s="55"/>
      <c r="C30" s="55">
        <v>0</v>
      </c>
      <c r="D30" s="54"/>
      <c r="E30" s="74">
        <f t="shared" si="0"/>
        <v>-4.2</v>
      </c>
      <c r="F30" s="57">
        <v>-4.2</v>
      </c>
    </row>
    <row r="31" spans="1:8" ht="6.75" customHeight="1" x14ac:dyDescent="0.2">
      <c r="A31" s="59"/>
      <c r="B31" s="61"/>
      <c r="C31" s="61"/>
      <c r="D31" s="60"/>
      <c r="E31" s="62"/>
      <c r="F31" s="63"/>
    </row>
    <row r="32" spans="1:8" ht="14.25" customHeight="1" x14ac:dyDescent="0.2">
      <c r="A32" s="47" t="s">
        <v>3</v>
      </c>
      <c r="B32" s="6"/>
      <c r="C32" s="20"/>
      <c r="D32" s="10"/>
      <c r="E32" s="27">
        <f>E25+E14+E7+E5</f>
        <v>-1.0999999999999965</v>
      </c>
      <c r="F32" s="21">
        <f>F25+F23+F19+F17+F14+F12+F7+F5</f>
        <v>-15.299999999999994</v>
      </c>
      <c r="H32" s="38"/>
    </row>
    <row r="33" spans="1:6" s="4" customFormat="1" ht="14.25" customHeight="1" x14ac:dyDescent="0.2">
      <c r="A33" s="47" t="s">
        <v>4</v>
      </c>
      <c r="B33" s="5"/>
      <c r="C33" s="5"/>
      <c r="D33" s="6"/>
      <c r="E33" s="28">
        <f>E23+E19+E17+E12+E9</f>
        <v>4.5000000000000115</v>
      </c>
      <c r="F33" s="22">
        <f>F9</f>
        <v>9.9999999999999867E-2</v>
      </c>
    </row>
    <row r="34" spans="1:6" s="4" customFormat="1" ht="14.25" customHeight="1" thickBot="1" x14ac:dyDescent="0.25">
      <c r="A34" s="48" t="s">
        <v>0</v>
      </c>
      <c r="B34" s="23">
        <f>B4+B9+B11+B16</f>
        <v>356.4</v>
      </c>
      <c r="C34" s="23">
        <f>C4+C9+C11+C16</f>
        <v>18.599999999999998</v>
      </c>
      <c r="D34" s="24">
        <f>D4+D9+D11+D16</f>
        <v>359.8</v>
      </c>
      <c r="E34" s="37">
        <f>E4+E9+E11+E16</f>
        <v>3.4000000000000155</v>
      </c>
      <c r="F34" s="35">
        <f>F4+F9+F11+F16</f>
        <v>-15.199999999999989</v>
      </c>
    </row>
    <row r="35" spans="1:6" ht="13.5" thickTop="1" x14ac:dyDescent="0.2">
      <c r="A35" s="32"/>
      <c r="B35" s="33"/>
      <c r="C35" s="33"/>
      <c r="D35" s="33"/>
      <c r="E35" s="36"/>
      <c r="F35" s="34"/>
    </row>
    <row r="36" spans="1:6" x14ac:dyDescent="0.2">
      <c r="A36" s="49" t="s">
        <v>20</v>
      </c>
    </row>
    <row r="37" spans="1:6" x14ac:dyDescent="0.2">
      <c r="A37" s="49" t="s">
        <v>21</v>
      </c>
      <c r="B37" s="80">
        <v>4.8</v>
      </c>
      <c r="C37" s="8"/>
    </row>
    <row r="38" spans="1:6" x14ac:dyDescent="0.2">
      <c r="A38" s="49" t="s">
        <v>22</v>
      </c>
      <c r="B38" s="80">
        <v>10.4</v>
      </c>
      <c r="C38" s="8"/>
    </row>
  </sheetData>
  <dataConsolidate>
    <dataRefs count="1">
      <dataRef ref="H5:H6" sheet="S &amp; S (3)" r:id="rId1"/>
    </dataRefs>
  </dataConsolidate>
  <mergeCells count="6">
    <mergeCell ref="A1:F1"/>
    <mergeCell ref="A2:A3"/>
    <mergeCell ref="B2:B3"/>
    <mergeCell ref="C2:C3"/>
    <mergeCell ref="D2:D3"/>
    <mergeCell ref="E2:F2"/>
  </mergeCells>
  <pageMargins left="0.51181102362204722" right="0.51181102362204722" top="0.55118110236220474" bottom="0.55118110236220474" header="0" footer="0"/>
  <pageSetup paperSize="9" scale="68" fitToHeight="0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57718F1-3AE7-4D68-B99A-2032E61D795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E4:F10 E15:F19 E23:F31</xm:sqref>
        </x14:conditionalFormatting>
        <x14:conditionalFormatting xmlns:xm="http://schemas.microsoft.com/office/excel/2006/main">
          <x14:cfRule type="iconSet" priority="4" id="{2B8BFDD9-A322-445D-A59B-73EF83D9C77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NoIcons" iconId="0"/>
              <x14:cfIcon iconSet="3TrafficLights1" iconId="0"/>
            </x14:iconSet>
          </x14:cfRule>
          <xm:sqref>E34:F34</xm:sqref>
        </x14:conditionalFormatting>
        <x14:conditionalFormatting xmlns:xm="http://schemas.microsoft.com/office/excel/2006/main">
          <x14:cfRule type="iconSet" priority="3" id="{62A5D5D7-A465-4D3B-B04B-526EE42CFD0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E20:F22</xm:sqref>
        </x14:conditionalFormatting>
        <x14:conditionalFormatting xmlns:xm="http://schemas.microsoft.com/office/excel/2006/main">
          <x14:cfRule type="iconSet" priority="2" id="{AF5B479F-CE93-4C5D-94C0-D87235723E4D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E11:F13</xm:sqref>
        </x14:conditionalFormatting>
        <x14:conditionalFormatting xmlns:xm="http://schemas.microsoft.com/office/excel/2006/main">
          <x14:cfRule type="iconSet" priority="1" id="{8FF811FC-72AE-4F17-878F-4AC2526D989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E14:F14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177116/18</EnclosureFileNumber>
    <MeetingStartDate xmlns="d08b57ff-b9b7-4581-975d-98f87b579a51">2018-11-28T15:00:00+00:00</MeetingStartDate>
    <AgendaId xmlns="d08b57ff-b9b7-4581-975d-98f87b579a51">9224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3083619</FusionId>
    <DocumentType xmlns="d08b57ff-b9b7-4581-975d-98f87b579a51"/>
    <AgendaAccessLevelName xmlns="d08b57ff-b9b7-4581-975d-98f87b579a51">Åben</AgendaAccessLevelName>
    <UNC xmlns="d08b57ff-b9b7-4581-975d-98f87b579a51">2815222</UNC>
    <MeetingDateAndTime xmlns="d08b57ff-b9b7-4581-975d-98f87b579a51">28-11-2018 fra 16:00 - 19:30</MeetingDateAndTime>
    <MeetingTitle xmlns="d08b57ff-b9b7-4581-975d-98f87b579a51">28-11-2018</MeetingTitle>
    <MeetingEndDate xmlns="d08b57ff-b9b7-4581-975d-98f87b579a51">2018-11-28T18:30:00+00:00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976AA967-86BF-40F1-A3F9-4C9E8E2352FD}"/>
</file>

<file path=customXml/itemProps2.xml><?xml version="1.0" encoding="utf-8"?>
<ds:datastoreItem xmlns:ds="http://schemas.openxmlformats.org/officeDocument/2006/customXml" ds:itemID="{650DE0BF-4E88-4D05-8B63-001E0669B699}"/>
</file>

<file path=customXml/itemProps3.xml><?xml version="1.0" encoding="utf-8"?>
<ds:datastoreItem xmlns:ds="http://schemas.openxmlformats.org/officeDocument/2006/customXml" ds:itemID="{3B55E3D4-E8FA-4FE0-857C-9798910DF6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Ø &amp; E</vt:lpstr>
      <vt:lpstr>'Ø &amp; E'!Udskriftsområde</vt:lpstr>
      <vt:lpstr>'Ø &amp; E'!Udskriftstitler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ØKE-28-11-2018 - Bilag 295.01 Udvalget for Økonomi og Erhverv_Budgetopfølgning 30 september 2018</dc:title>
  <dc:subject>ØVRIGE</dc:subject>
  <dc:creator>JOPE</dc:creator>
  <dc:description>Budgetopfølgning pr. 30. september 2012</dc:description>
  <cp:lastModifiedBy>Lars Risbjerg Nielsen</cp:lastModifiedBy>
  <cp:lastPrinted>2018-11-14T11:17:20Z</cp:lastPrinted>
  <dcterms:created xsi:type="dcterms:W3CDTF">1996-11-12T13:28:11Z</dcterms:created>
  <dcterms:modified xsi:type="dcterms:W3CDTF">2018-11-19T07:10:25Z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